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s" sheetId="1" state="visible" r:id="rId3"/>
    <sheet name="Dashboard" sheetId="2" state="visible" r:id="rId4"/>
    <sheet name="Reorder Lis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<sst xmlns="http://schemas.openxmlformats.org/spreadsheetml/2006/main" count="121" uniqueCount="80">
  <si>
    <t xml:space="preserve">SKU</t>
  </si>
  <si>
    <t xml:space="preserve">Item Name</t>
  </si>
  <si>
    <t xml:space="preserve">Category</t>
  </si>
  <si>
    <t xml:space="preserve">Unit</t>
  </si>
  <si>
    <t xml:space="preserve">Qty on Hand</t>
  </si>
  <si>
    <t xml:space="preserve">Reorder Point</t>
  </si>
  <si>
    <t xml:space="preserve">Max Stock</t>
  </si>
  <si>
    <t xml:space="preserve">Unit Cost ($)</t>
  </si>
  <si>
    <t xml:space="preserve">Supplier</t>
  </si>
  <si>
    <t xml:space="preserve">Last Restocked</t>
  </si>
  <si>
    <t xml:space="preserve">Status</t>
  </si>
  <si>
    <t xml:space="preserve">Inventory Value ($)</t>
  </si>
  <si>
    <t xml:space="preserve">SKU-001</t>
  </si>
  <si>
    <t xml:space="preserve">Widget A - Blue</t>
  </si>
  <si>
    <t xml:space="preserve">Parts</t>
  </si>
  <si>
    <t xml:space="preserve">EA</t>
  </si>
  <si>
    <t xml:space="preserve">Acme Corp</t>
  </si>
  <si>
    <t xml:space="preserve">2025-01-10</t>
  </si>
  <si>
    <t xml:space="preserve">SKU-002</t>
  </si>
  <si>
    <t xml:space="preserve">Widget B - Red</t>
  </si>
  <si>
    <t xml:space="preserve">2025-01-05</t>
  </si>
  <si>
    <t xml:space="preserve">SKU-003</t>
  </si>
  <si>
    <t xml:space="preserve">Packaging Box L</t>
  </si>
  <si>
    <t xml:space="preserve">Packaging</t>
  </si>
  <si>
    <t xml:space="preserve">BoxCo</t>
  </si>
  <si>
    <t xml:space="preserve">2025-01-12</t>
  </si>
  <si>
    <t xml:space="preserve">SKU-004</t>
  </si>
  <si>
    <t xml:space="preserve">Packaging Box S</t>
  </si>
  <si>
    <t xml:space="preserve">2024-12-28</t>
  </si>
  <si>
    <t xml:space="preserve">SKU-005</t>
  </si>
  <si>
    <t xml:space="preserve">Motor Assembly</t>
  </si>
  <si>
    <t xml:space="preserve">Components</t>
  </si>
  <si>
    <t xml:space="preserve">MechParts</t>
  </si>
  <si>
    <t xml:space="preserve">2024-12-15</t>
  </si>
  <si>
    <t xml:space="preserve">SKU-006</t>
  </si>
  <si>
    <t xml:space="preserve">Connector Type A</t>
  </si>
  <si>
    <t xml:space="preserve">ElecSupply</t>
  </si>
  <si>
    <t xml:space="preserve">2024-12-20</t>
  </si>
  <si>
    <t xml:space="preserve">SKU-007</t>
  </si>
  <si>
    <t xml:space="preserve">Safety Label Roll</t>
  </si>
  <si>
    <t xml:space="preserve">ROLL</t>
  </si>
  <si>
    <t xml:space="preserve">LabelPro</t>
  </si>
  <si>
    <t xml:space="preserve">2025-01-08</t>
  </si>
  <si>
    <t xml:space="preserve">SKU-008</t>
  </si>
  <si>
    <t xml:space="preserve">Bearing 608ZZ</t>
  </si>
  <si>
    <t xml:space="preserve">2025-01-11</t>
  </si>
  <si>
    <t xml:space="preserve">SKU-009</t>
  </si>
  <si>
    <t xml:space="preserve">Foam Insert</t>
  </si>
  <si>
    <t xml:space="preserve">2025-01-09</t>
  </si>
  <si>
    <t xml:space="preserve">SKU-010</t>
  </si>
  <si>
    <t xml:space="preserve">Control Board</t>
  </si>
  <si>
    <t xml:space="preserve">2025-01-03</t>
  </si>
  <si>
    <t xml:space="preserve">SKU-011</t>
  </si>
  <si>
    <t xml:space="preserve">Screw M4x10</t>
  </si>
  <si>
    <t xml:space="preserve">Fasteners</t>
  </si>
  <si>
    <t xml:space="preserve">BAG</t>
  </si>
  <si>
    <t xml:space="preserve">FastenerWorld</t>
  </si>
  <si>
    <t xml:space="preserve">2025-01-07</t>
  </si>
  <si>
    <t xml:space="preserve">SKU-012</t>
  </si>
  <si>
    <t xml:space="preserve">Cable 1m</t>
  </si>
  <si>
    <t xml:space="preserve">2024-11-30</t>
  </si>
  <si>
    <t xml:space="preserve">📦  INVENTORY DASHBOARD</t>
  </si>
  <si>
    <t xml:space="preserve">Last Updated: May 18, 2026  |  Data Source: Items Sheet</t>
  </si>
  <si>
    <t xml:space="preserve">TOTAL SKUs</t>
  </si>
  <si>
    <t xml:space="preserve">LOW STOCK</t>
  </si>
  <si>
    <t xml:space="preserve">OUT OF STOCK</t>
  </si>
  <si>
    <t xml:space="preserve">TOTAL INVENTORY VALUE</t>
  </si>
  <si>
    <t xml:space="preserve">IN STOCK %</t>
  </si>
  <si>
    <t xml:space="preserve">Stock Status by Category</t>
  </si>
  <si>
    <t xml:space="preserve">Total SKUs</t>
  </si>
  <si>
    <t xml:space="preserve">Total Qty</t>
  </si>
  <si>
    <t xml:space="preserve">Total Value ($)</t>
  </si>
  <si>
    <t xml:space="preserve">Low Stock</t>
  </si>
  <si>
    <t xml:space="preserve">Out of Stock</t>
  </si>
  <si>
    <t xml:space="preserve">⚠️  Items Requiring Attention</t>
  </si>
  <si>
    <t xml:space="preserve">Shortfall</t>
  </si>
  <si>
    <t xml:space="preserve">→ Filter Items sheet by Status = 'Low Stock' or 'Out of Stock' to see items needing reorder.</t>
  </si>
  <si>
    <t xml:space="preserve">Suggested Order Qty</t>
  </si>
  <si>
    <t xml:space="preserve">Est. Cost ($)</t>
  </si>
  <si>
    <t xml:space="preserve">Copy rows from Items sheet where Status = Low Stock or Out of Stock, then paste SKU and values here.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</si>
</sst>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General"/>
    <numFmt numFmtId="167" formatCode="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6"/>
      <color rgb="FF0F172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D97706"/>
      <name val="Arial"/>
      <family val="0"/>
      <charset val="1"/>
    </font>
    <font>
      <i val="true"/>
      <sz val="10"/>
      <color rgb="FF64748B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D97706"/>
        <bgColor rgb="FFFF9900"/>
      </patternFill>
    </fill>
    <fill>
      <patternFill patternType="solid">
        <fgColor rgb="FF991B1B"/>
        <bgColor rgb="FF800000"/>
      </patternFill>
    </fill>
    <fill>
      <patternFill patternType="solid">
        <fgColor rgb="FF0EA5A0"/>
        <bgColor rgb="FF16A34A"/>
      </patternFill>
    </fill>
    <fill>
      <patternFill patternType="solid">
        <fgColor rgb="FF16A34A"/>
        <bgColor rgb="FF0EA5A0"/>
      </patternFill>
    </fill>
    <fill>
      <patternFill patternType="solid">
        <fgColor rgb="FF1E293B"/>
        <bgColor rgb="FF0F172A"/>
      </patternFill>
    </fill>
    <fill>
      <patternFill patternType="solid">
        <fgColor rgb="FFB45309"/>
        <bgColor rgb="FFD9770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C0C0C0"/>
      <rgbColor rgb="FF808080"/>
      <rgbColor rgb="FF9999FF"/>
      <rgbColor rgb="FFB45309"/>
      <rgbColor rgb="FFFEF3C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D97706"/>
      <rgbColor rgb="FF64748B"/>
      <rgbColor rgb="FF969696"/>
      <rgbColor rgb="FF0F172A"/>
      <rgbColor rgb="FF16A34A"/>
      <rgbColor rgb="FF0A1628"/>
      <rgbColor rgb="FF333300"/>
      <rgbColor rgb="FF991B1B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6" min="5" style="0" width="13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20"/>
    <col collapsed="false" customWidth="true" hidden="false" outlineLevel="0" max="10" min="10" style="0" width="15"/>
    <col collapsed="false" customWidth="true" hidden="false" outlineLevel="0" max="11" min="11" style="0" width="12"/>
    <col collapsed="false" customWidth="true" hidden="false" outlineLevel="0" max="12" min="12" style="0" width="18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5" hidden="false" customHeight="false" outlineLevel="0" collapsed="false">
      <c r="A2" s="2" t="s">
        <v>12</v>
      </c>
      <c r="B2" s="3" t="s">
        <v>13</v>
      </c>
      <c r="C2" s="3" t="s">
        <v>14</v>
      </c>
      <c r="D2" s="2" t="s">
        <v>15</v>
      </c>
      <c r="E2" s="2" t="n">
        <v>120</v>
      </c>
      <c r="F2" s="2" t="n">
        <v>50</v>
      </c>
      <c r="G2" s="2" t="n">
        <v>300</v>
      </c>
      <c r="H2" s="3" t="n">
        <v>4.5</v>
      </c>
      <c r="I2" s="3" t="s">
        <v>16</v>
      </c>
      <c r="J2" s="2" t="s">
        <v>17</v>
      </c>
      <c r="K2" s="0" t="str">
        <f aca="false">IF(E2=0,"Out of Stock",IF(E2&lt;F2,"Low Stock","OK"))</f>
        <v>OK</v>
      </c>
      <c r="L2" s="4" t="n">
        <f aca="false">E2*H2</f>
        <v>540</v>
      </c>
    </row>
    <row r="3" customFormat="false" ht="15" hidden="false" customHeight="false" outlineLevel="0" collapsed="false">
      <c r="A3" s="5" t="s">
        <v>18</v>
      </c>
      <c r="B3" s="6" t="s">
        <v>19</v>
      </c>
      <c r="C3" s="6" t="s">
        <v>14</v>
      </c>
      <c r="D3" s="5" t="s">
        <v>15</v>
      </c>
      <c r="E3" s="5" t="n">
        <v>18</v>
      </c>
      <c r="F3" s="5" t="n">
        <v>30</v>
      </c>
      <c r="G3" s="5" t="n">
        <v>200</v>
      </c>
      <c r="H3" s="6" t="n">
        <v>6.75</v>
      </c>
      <c r="I3" s="6" t="s">
        <v>16</v>
      </c>
      <c r="J3" s="5" t="s">
        <v>20</v>
      </c>
      <c r="K3" s="0" t="str">
        <f aca="false">IF(E3=0,"Out of Stock",IF(E3&lt;F3,"Low Stock","OK"))</f>
        <v>Low Stock</v>
      </c>
      <c r="L3" s="4" t="n">
        <f aca="false">E3*H3</f>
        <v>121.5</v>
      </c>
    </row>
    <row r="4" customFormat="false" ht="15" hidden="false" customHeight="false" outlineLevel="0" collapsed="false">
      <c r="A4" s="2" t="s">
        <v>21</v>
      </c>
      <c r="B4" s="3" t="s">
        <v>22</v>
      </c>
      <c r="C4" s="3" t="s">
        <v>23</v>
      </c>
      <c r="D4" s="2" t="s">
        <v>15</v>
      </c>
      <c r="E4" s="2" t="n">
        <v>450</v>
      </c>
      <c r="F4" s="2" t="n">
        <v>100</v>
      </c>
      <c r="G4" s="2" t="n">
        <v>1000</v>
      </c>
      <c r="H4" s="3" t="n">
        <v>1.2</v>
      </c>
      <c r="I4" s="3" t="s">
        <v>24</v>
      </c>
      <c r="J4" s="2" t="s">
        <v>25</v>
      </c>
      <c r="K4" s="0" t="str">
        <f aca="false">IF(E4=0,"Out of Stock",IF(E4&lt;F4,"Low Stock","OK"))</f>
        <v>OK</v>
      </c>
      <c r="L4" s="4" t="n">
        <f aca="false">E4*H4</f>
        <v>540</v>
      </c>
    </row>
    <row r="5" customFormat="false" ht="15" hidden="false" customHeight="false" outlineLevel="0" collapsed="false">
      <c r="A5" s="5" t="s">
        <v>26</v>
      </c>
      <c r="B5" s="6" t="s">
        <v>27</v>
      </c>
      <c r="C5" s="6" t="s">
        <v>23</v>
      </c>
      <c r="D5" s="5" t="s">
        <v>15</v>
      </c>
      <c r="E5" s="5" t="n">
        <v>80</v>
      </c>
      <c r="F5" s="5" t="n">
        <v>100</v>
      </c>
      <c r="G5" s="5" t="n">
        <v>800</v>
      </c>
      <c r="H5" s="6" t="n">
        <v>0.9</v>
      </c>
      <c r="I5" s="6" t="s">
        <v>24</v>
      </c>
      <c r="J5" s="5" t="s">
        <v>28</v>
      </c>
      <c r="K5" s="0" t="str">
        <f aca="false">IF(E5=0,"Out of Stock",IF(E5&lt;F5,"Low Stock","OK"))</f>
        <v>Low Stock</v>
      </c>
      <c r="L5" s="4" t="n">
        <f aca="false">E5*H5</f>
        <v>72</v>
      </c>
    </row>
    <row r="6" customFormat="false" ht="15" hidden="false" customHeight="false" outlineLevel="0" collapsed="false">
      <c r="A6" s="2" t="s">
        <v>29</v>
      </c>
      <c r="B6" s="3" t="s">
        <v>30</v>
      </c>
      <c r="C6" s="3" t="s">
        <v>31</v>
      </c>
      <c r="D6" s="2" t="s">
        <v>15</v>
      </c>
      <c r="E6" s="2" t="n">
        <v>5</v>
      </c>
      <c r="F6" s="2" t="n">
        <v>10</v>
      </c>
      <c r="G6" s="2" t="n">
        <v>50</v>
      </c>
      <c r="H6" s="3" t="n">
        <v>89.99</v>
      </c>
      <c r="I6" s="3" t="s">
        <v>32</v>
      </c>
      <c r="J6" s="2" t="s">
        <v>33</v>
      </c>
      <c r="K6" s="0" t="str">
        <f aca="false">IF(E6=0,"Out of Stock",IF(E6&lt;F6,"Low Stock","OK"))</f>
        <v>Low Stock</v>
      </c>
      <c r="L6" s="4" t="n">
        <f aca="false">E6*H6</f>
        <v>449.95</v>
      </c>
    </row>
    <row r="7" customFormat="false" ht="15" hidden="false" customHeight="false" outlineLevel="0" collapsed="false">
      <c r="A7" s="5" t="s">
        <v>34</v>
      </c>
      <c r="B7" s="6" t="s">
        <v>35</v>
      </c>
      <c r="C7" s="6" t="s">
        <v>31</v>
      </c>
      <c r="D7" s="5" t="s">
        <v>15</v>
      </c>
      <c r="E7" s="5" t="n">
        <v>0</v>
      </c>
      <c r="F7" s="5" t="n">
        <v>20</v>
      </c>
      <c r="G7" s="5" t="n">
        <v>100</v>
      </c>
      <c r="H7" s="6" t="n">
        <v>3.25</v>
      </c>
      <c r="I7" s="6" t="s">
        <v>36</v>
      </c>
      <c r="J7" s="5" t="s">
        <v>37</v>
      </c>
      <c r="K7" s="0" t="str">
        <f aca="false">IF(E7=0,"Out of Stock",IF(E7&lt;F7,"Low Stock","OK"))</f>
        <v>Out of Stock</v>
      </c>
      <c r="L7" s="4" t="n">
        <f aca="false">E7*H7</f>
        <v>0</v>
      </c>
    </row>
    <row r="8" customFormat="false" ht="15" hidden="false" customHeight="false" outlineLevel="0" collapsed="false">
      <c r="A8" s="2" t="s">
        <v>38</v>
      </c>
      <c r="B8" s="3" t="s">
        <v>39</v>
      </c>
      <c r="C8" s="3" t="s">
        <v>23</v>
      </c>
      <c r="D8" s="2" t="s">
        <v>40</v>
      </c>
      <c r="E8" s="2" t="n">
        <v>22</v>
      </c>
      <c r="F8" s="2" t="n">
        <v>10</v>
      </c>
      <c r="G8" s="2" t="n">
        <v>60</v>
      </c>
      <c r="H8" s="3" t="n">
        <v>12</v>
      </c>
      <c r="I8" s="3" t="s">
        <v>41</v>
      </c>
      <c r="J8" s="2" t="s">
        <v>42</v>
      </c>
      <c r="K8" s="0" t="str">
        <f aca="false">IF(E8=0,"Out of Stock",IF(E8&lt;F8,"Low Stock","OK"))</f>
        <v>OK</v>
      </c>
      <c r="L8" s="4" t="n">
        <f aca="false">E8*H8</f>
        <v>264</v>
      </c>
    </row>
    <row r="9" customFormat="false" ht="15" hidden="false" customHeight="false" outlineLevel="0" collapsed="false">
      <c r="A9" s="5" t="s">
        <v>43</v>
      </c>
      <c r="B9" s="6" t="s">
        <v>44</v>
      </c>
      <c r="C9" s="6" t="s">
        <v>31</v>
      </c>
      <c r="D9" s="5" t="s">
        <v>15</v>
      </c>
      <c r="E9" s="5" t="n">
        <v>65</v>
      </c>
      <c r="F9" s="5" t="n">
        <v>25</v>
      </c>
      <c r="G9" s="5" t="n">
        <v>150</v>
      </c>
      <c r="H9" s="6" t="n">
        <v>2.1</v>
      </c>
      <c r="I9" s="6" t="s">
        <v>32</v>
      </c>
      <c r="J9" s="5" t="s">
        <v>45</v>
      </c>
      <c r="K9" s="0" t="str">
        <f aca="false">IF(E9=0,"Out of Stock",IF(E9&lt;F9,"Low Stock","OK"))</f>
        <v>OK</v>
      </c>
      <c r="L9" s="4" t="n">
        <f aca="false">E9*H9</f>
        <v>136.5</v>
      </c>
    </row>
    <row r="10" customFormat="false" ht="15" hidden="false" customHeight="false" outlineLevel="0" collapsed="false">
      <c r="A10" s="2" t="s">
        <v>46</v>
      </c>
      <c r="B10" s="3" t="s">
        <v>47</v>
      </c>
      <c r="C10" s="3" t="s">
        <v>23</v>
      </c>
      <c r="D10" s="2" t="s">
        <v>15</v>
      </c>
      <c r="E10" s="2" t="n">
        <v>310</v>
      </c>
      <c r="F10" s="2" t="n">
        <v>50</v>
      </c>
      <c r="G10" s="2" t="n">
        <v>500</v>
      </c>
      <c r="H10" s="3" t="n">
        <v>0.75</v>
      </c>
      <c r="I10" s="3" t="s">
        <v>24</v>
      </c>
      <c r="J10" s="2" t="s">
        <v>48</v>
      </c>
      <c r="K10" s="0" t="str">
        <f aca="false">IF(E10=0,"Out of Stock",IF(E10&lt;F10,"Low Stock","OK"))</f>
        <v>OK</v>
      </c>
      <c r="L10" s="4" t="n">
        <f aca="false">E10*H10</f>
        <v>232.5</v>
      </c>
    </row>
    <row r="11" customFormat="false" ht="15" hidden="false" customHeight="false" outlineLevel="0" collapsed="false">
      <c r="A11" s="5" t="s">
        <v>49</v>
      </c>
      <c r="B11" s="6" t="s">
        <v>50</v>
      </c>
      <c r="C11" s="6" t="s">
        <v>31</v>
      </c>
      <c r="D11" s="5" t="s">
        <v>15</v>
      </c>
      <c r="E11" s="5" t="n">
        <v>8</v>
      </c>
      <c r="F11" s="5" t="n">
        <v>5</v>
      </c>
      <c r="G11" s="5" t="n">
        <v>30</v>
      </c>
      <c r="H11" s="6" t="n">
        <v>145</v>
      </c>
      <c r="I11" s="6" t="s">
        <v>36</v>
      </c>
      <c r="J11" s="5" t="s">
        <v>51</v>
      </c>
      <c r="K11" s="0" t="str">
        <f aca="false">IF(E11=0,"Out of Stock",IF(E11&lt;F11,"Low Stock","OK"))</f>
        <v>OK</v>
      </c>
      <c r="L11" s="4" t="n">
        <f aca="false">E11*H11</f>
        <v>1160</v>
      </c>
    </row>
    <row r="12" customFormat="false" ht="15" hidden="false" customHeight="false" outlineLevel="0" collapsed="false">
      <c r="A12" s="2" t="s">
        <v>52</v>
      </c>
      <c r="B12" s="3" t="s">
        <v>53</v>
      </c>
      <c r="C12" s="3" t="s">
        <v>54</v>
      </c>
      <c r="D12" s="2" t="s">
        <v>55</v>
      </c>
      <c r="E12" s="2" t="n">
        <v>900</v>
      </c>
      <c r="F12" s="2" t="n">
        <v>200</v>
      </c>
      <c r="G12" s="2" t="n">
        <v>2000</v>
      </c>
      <c r="H12" s="3" t="n">
        <v>1.5</v>
      </c>
      <c r="I12" s="3" t="s">
        <v>56</v>
      </c>
      <c r="J12" s="2" t="s">
        <v>57</v>
      </c>
      <c r="K12" s="0" t="str">
        <f aca="false">IF(E12=0,"Out of Stock",IF(E12&lt;F12,"Low Stock","OK"))</f>
        <v>OK</v>
      </c>
      <c r="L12" s="4" t="n">
        <f aca="false">E12*H12</f>
        <v>1350</v>
      </c>
    </row>
    <row r="13" customFormat="false" ht="15" hidden="false" customHeight="false" outlineLevel="0" collapsed="false">
      <c r="A13" s="5" t="s">
        <v>58</v>
      </c>
      <c r="B13" s="6" t="s">
        <v>59</v>
      </c>
      <c r="C13" s="6" t="s">
        <v>31</v>
      </c>
      <c r="D13" s="5" t="s">
        <v>15</v>
      </c>
      <c r="E13" s="5" t="n">
        <v>0</v>
      </c>
      <c r="F13" s="5" t="n">
        <v>15</v>
      </c>
      <c r="G13" s="5" t="n">
        <v>80</v>
      </c>
      <c r="H13" s="6" t="n">
        <v>4.8</v>
      </c>
      <c r="I13" s="6" t="s">
        <v>36</v>
      </c>
      <c r="J13" s="5" t="s">
        <v>60</v>
      </c>
      <c r="K13" s="0" t="str">
        <f aca="false">IF(E13=0,"Out of Stock",IF(E13&lt;F13,"Low Stock","OK"))</f>
        <v>Out of Stock</v>
      </c>
      <c r="L13" s="4" t="n">
        <f aca="false">E13*H13</f>
        <v>0</v>
      </c>
    </row>
  </sheetData>
  <conditionalFormatting sqref="K2:K13">
    <cfRule type="expression" priority="2" aboveAverage="0" equalAverage="0" bottom="0" percent="0" rank="0" text="" dxfId="0">
      <formula>K2="Out of Stock"</formula>
    </cfRule>
    <cfRule type="expression" priority="3" aboveAverage="0" equalAverage="0" bottom="0" percent="0" rank="0" text="" dxfId="1">
      <formula>K2="Low Stock"</formula>
    </cfRule>
    <cfRule type="expression" priority="4" aboveAverage="0" equalAverage="0" bottom="0" percent="0" rank="0" text="" dxfId="2">
      <formula>K2="OK"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2" style="0" width="16"/>
  </cols>
  <sheetData>
    <row r="2" customFormat="false" ht="42" hidden="false" customHeight="true" outlineLevel="0" collapsed="false">
      <c r="B2" s="7" t="s">
        <v>61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false" ht="19.5" hidden="false" customHeight="true" outlineLevel="0" collapsed="false">
      <c r="B3" s="8" t="s">
        <v>62</v>
      </c>
      <c r="C3" s="8"/>
      <c r="D3" s="8"/>
      <c r="E3" s="8"/>
      <c r="F3" s="8"/>
      <c r="G3" s="8"/>
      <c r="H3" s="8"/>
      <c r="I3" s="8"/>
      <c r="J3" s="8"/>
      <c r="K3" s="8"/>
      <c r="L3" s="8"/>
    </row>
    <row r="5" customFormat="false" ht="21.75" hidden="false" customHeight="true" outlineLevel="0" collapsed="false">
      <c r="B5" s="9" t="s">
        <v>63</v>
      </c>
      <c r="C5" s="9"/>
      <c r="D5" s="10" t="s">
        <v>64</v>
      </c>
      <c r="E5" s="10"/>
      <c r="F5" s="11" t="s">
        <v>65</v>
      </c>
      <c r="G5" s="11"/>
      <c r="H5" s="12" t="s">
        <v>66</v>
      </c>
      <c r="I5" s="12"/>
      <c r="J5" s="13" t="s">
        <v>67</v>
      </c>
      <c r="K5" s="13"/>
    </row>
    <row r="6" customFormat="false" ht="36" hidden="false" customHeight="true" outlineLevel="0" collapsed="false">
      <c r="B6" s="14" t="n">
        <f aca="false">COUNTA(Items!A2:A1000)</f>
        <v>12</v>
      </c>
      <c r="C6" s="14"/>
      <c r="D6" s="14" t="n">
        <f aca="false">COUNTIF(Items!K2:K1000,"Low Stock")</f>
        <v>3</v>
      </c>
      <c r="E6" s="14"/>
      <c r="F6" s="14" t="n">
        <f aca="false">COUNTIF(Items!K2:K1000,"Out of Stock")</f>
        <v>2</v>
      </c>
      <c r="G6" s="14"/>
      <c r="H6" s="14" t="str">
        <f aca="false">"$"&amp;TEXT(SUMPRODUCT(Items!E2:E1000,Items!H2:H1000),"#,##0")</f>
        <v>$4,866</v>
      </c>
      <c r="I6" s="14"/>
      <c r="J6" s="14" t="str">
        <f aca="false">TEXT(COUNTIF(Items!K2:K1000,"OK")/COUNTA(Items!A2:A1000),"0.0%")</f>
        <v>58.3%</v>
      </c>
      <c r="K6" s="14"/>
    </row>
    <row r="9" customFormat="false" ht="24" hidden="false" customHeight="true" outlineLevel="0" collapsed="false">
      <c r="B9" s="15" t="s">
        <v>68</v>
      </c>
      <c r="C9" s="15"/>
      <c r="D9" s="15"/>
      <c r="E9" s="15"/>
      <c r="F9" s="15"/>
      <c r="G9" s="15"/>
    </row>
    <row r="10" customFormat="false" ht="27.75" hidden="false" customHeight="true" outlineLevel="0" collapsed="false">
      <c r="B10" s="16" t="s">
        <v>2</v>
      </c>
      <c r="C10" s="16" t="s">
        <v>69</v>
      </c>
      <c r="D10" s="16" t="s">
        <v>70</v>
      </c>
      <c r="E10" s="16" t="s">
        <v>71</v>
      </c>
      <c r="F10" s="16" t="s">
        <v>72</v>
      </c>
      <c r="G10" s="16" t="s">
        <v>73</v>
      </c>
    </row>
    <row r="11" customFormat="false" ht="21.75" hidden="false" customHeight="true" outlineLevel="0" collapsed="false">
      <c r="B11" s="17" t="s">
        <v>14</v>
      </c>
      <c r="C11" s="18" t="n">
        <f aca="false">COUNTIF(Items!C2:C1000,B11)</f>
        <v>2</v>
      </c>
      <c r="D11" s="18" t="n">
        <f aca="false">SUMIF(Items!C2:C1000,B11,Items!E2:E1000)</f>
        <v>138</v>
      </c>
      <c r="E11" s="19" t="n">
        <f aca="false">SUMIF(Items!C2:C1000,B11,Items!L2:L1000)</f>
        <v>661.5</v>
      </c>
      <c r="F11" s="18" t="n">
        <f aca="false">COUNTIFS(Items!C2:C1000,B11,Items!K2:K1000,"Low Stock")</f>
        <v>1</v>
      </c>
      <c r="G11" s="18" t="n">
        <f aca="false">COUNTIFS(Items!C2:C1000,B11,Items!K2:K1000,"Out of Stock")</f>
        <v>0</v>
      </c>
    </row>
    <row r="12" customFormat="false" ht="21.75" hidden="false" customHeight="true" outlineLevel="0" collapsed="false">
      <c r="B12" s="20" t="s">
        <v>23</v>
      </c>
      <c r="C12" s="21" t="n">
        <f aca="false">COUNTIF(Items!C2:C1000,B12)</f>
        <v>4</v>
      </c>
      <c r="D12" s="21" t="n">
        <f aca="false">SUMIF(Items!C2:C1000,B12,Items!E2:E1000)</f>
        <v>862</v>
      </c>
      <c r="E12" s="22" t="n">
        <f aca="false">SUMIF(Items!C2:C1000,B12,Items!L2:L1000)</f>
        <v>1108.5</v>
      </c>
      <c r="F12" s="21" t="n">
        <f aca="false">COUNTIFS(Items!C2:C1000,B12,Items!K2:K1000,"Low Stock")</f>
        <v>1</v>
      </c>
      <c r="G12" s="21" t="n">
        <f aca="false">COUNTIFS(Items!C2:C1000,B12,Items!K2:K1000,"Out of Stock")</f>
        <v>0</v>
      </c>
    </row>
    <row r="13" customFormat="false" ht="21.75" hidden="false" customHeight="true" outlineLevel="0" collapsed="false">
      <c r="B13" s="17" t="s">
        <v>31</v>
      </c>
      <c r="C13" s="18" t="n">
        <f aca="false">COUNTIF(Items!C2:C1000,B13)</f>
        <v>5</v>
      </c>
      <c r="D13" s="18" t="n">
        <f aca="false">SUMIF(Items!C2:C1000,B13,Items!E2:E1000)</f>
        <v>78</v>
      </c>
      <c r="E13" s="19" t="n">
        <f aca="false">SUMIF(Items!C2:C1000,B13,Items!L2:L1000)</f>
        <v>1746.45</v>
      </c>
      <c r="F13" s="18" t="n">
        <f aca="false">COUNTIFS(Items!C2:C1000,B13,Items!K2:K1000,"Low Stock")</f>
        <v>1</v>
      </c>
      <c r="G13" s="18" t="n">
        <f aca="false">COUNTIFS(Items!C2:C1000,B13,Items!K2:K1000,"Out of Stock")</f>
        <v>2</v>
      </c>
    </row>
    <row r="14" customFormat="false" ht="21.75" hidden="false" customHeight="true" outlineLevel="0" collapsed="false">
      <c r="B14" s="20" t="s">
        <v>54</v>
      </c>
      <c r="C14" s="21" t="n">
        <f aca="false">COUNTIF(Items!C2:C1000,B14)</f>
        <v>1</v>
      </c>
      <c r="D14" s="21" t="n">
        <f aca="false">SUMIF(Items!C2:C1000,B14,Items!E2:E1000)</f>
        <v>900</v>
      </c>
      <c r="E14" s="22" t="n">
        <f aca="false">SUMIF(Items!C2:C1000,B14,Items!L2:L1000)</f>
        <v>1350</v>
      </c>
      <c r="F14" s="21" t="n">
        <f aca="false">COUNTIFS(Items!C2:C1000,B14,Items!K2:K1000,"Low Stock")</f>
        <v>0</v>
      </c>
      <c r="G14" s="21" t="n">
        <f aca="false">COUNTIFS(Items!C2:C1000,B14,Items!K2:K1000,"Out of Stock")</f>
        <v>0</v>
      </c>
    </row>
    <row r="15" customFormat="false" ht="24" hidden="false" customHeight="true" outlineLevel="0" collapsed="false">
      <c r="B15" s="23" t="s">
        <v>74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customFormat="false" ht="15" hidden="false" customHeight="false" outlineLevel="0" collapsed="false">
      <c r="B16" s="16" t="s">
        <v>0</v>
      </c>
      <c r="C16" s="16" t="s">
        <v>1</v>
      </c>
      <c r="D16" s="16" t="s">
        <v>4</v>
      </c>
      <c r="E16" s="16" t="s">
        <v>5</v>
      </c>
      <c r="F16" s="16" t="s">
        <v>75</v>
      </c>
      <c r="G16" s="16" t="s">
        <v>8</v>
      </c>
      <c r="H16" s="16" t="s">
        <v>10</v>
      </c>
    </row>
    <row r="17" customFormat="false" ht="15" hidden="false" customHeight="false" outlineLevel="0" collapsed="false">
      <c r="B17" s="24" t="s">
        <v>76</v>
      </c>
    </row>
  </sheetData>
  <mergeCells count="14">
    <mergeCell ref="B2:L2"/>
    <mergeCell ref="B3:L3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9:G9"/>
    <mergeCell ref="B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4" min="3" style="0" width="13"/>
    <col collapsed="false" customWidth="true" hidden="false" outlineLevel="0" max="5" min="5" style="0" width="10"/>
    <col collapsed="false" customWidth="true" hidden="false" outlineLevel="0" max="6" min="6" style="0" width="20"/>
    <col collapsed="false" customWidth="true" hidden="false" outlineLevel="0" max="7" min="7" style="0" width="13"/>
    <col collapsed="false" customWidth="true" hidden="false" outlineLevel="0" max="8" min="8" style="0" width="18"/>
    <col collapsed="false" customWidth="true" hidden="false" outlineLevel="0" max="9" min="9" style="0" width="14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4</v>
      </c>
      <c r="D1" s="1" t="s">
        <v>5</v>
      </c>
      <c r="E1" s="1" t="s">
        <v>75</v>
      </c>
      <c r="F1" s="1" t="s">
        <v>8</v>
      </c>
      <c r="G1" s="1" t="s">
        <v>7</v>
      </c>
      <c r="H1" s="1" t="s">
        <v>77</v>
      </c>
      <c r="I1" s="1" t="s">
        <v>78</v>
      </c>
    </row>
    <row r="2" customFormat="false" ht="15" hidden="false" customHeight="false" outlineLevel="0" collapsed="false">
      <c r="A2" s="25" t="s">
        <v>79</v>
      </c>
      <c r="B2" s="25"/>
      <c r="C2" s="25"/>
      <c r="D2" s="25"/>
      <c r="E2" s="25"/>
      <c r="F2" s="25"/>
      <c r="G2" s="25"/>
      <c r="H2" s="25"/>
      <c r="I2" s="25"/>
    </row>
  </sheetData>
  <mergeCells count="1"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2026-05-18T21:42:29Z</dcterms:created>
  <dc:creator>openpyxl</dc:creator>
  <dc:description/>
  <dc:language>en-US</dc:language>
  <cp:lastModifiedBy/>
  <dcterms:modified xsi:type="dcterms:W3CDTF">2026-05-18T21:42:29Z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