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 Log" sheetId="1" state="visible" r:id="rId3"/>
    <sheet name="Vendors" sheetId="2" state="visible" r:id="rId4"/>
    <sheet name="Summar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<sst xmlns="http://schemas.openxmlformats.org/spreadsheetml/2006/main" count="119" uniqueCount="103">
  <si>
    <t xml:space="preserve">PO Number</t>
  </si>
  <si>
    <t xml:space="preserve">PO Date</t>
  </si>
  <si>
    <t xml:space="preserve">Vendor</t>
  </si>
  <si>
    <t xml:space="preserve">Item SKU</t>
  </si>
  <si>
    <t xml:space="preserve">Item Description</t>
  </si>
  <si>
    <t xml:space="preserve">Qty Ordered</t>
  </si>
  <si>
    <t xml:space="preserve">Unit Cost ($)</t>
  </si>
  <si>
    <t xml:space="preserve">Total Cost ($)</t>
  </si>
  <si>
    <t xml:space="preserve">Expected Date</t>
  </si>
  <si>
    <t xml:space="preserve">Received Date</t>
  </si>
  <si>
    <t xml:space="preserve">Qty Received</t>
  </si>
  <si>
    <t xml:space="preserve">Status</t>
  </si>
  <si>
    <t xml:space="preserve">Outstanding ($)</t>
  </si>
  <si>
    <t xml:space="preserve">Notes</t>
  </si>
  <si>
    <t xml:space="preserve">PO-2025-001</t>
  </si>
  <si>
    <t xml:space="preserve">2025-01-03</t>
  </si>
  <si>
    <t xml:space="preserve">Acme Corp</t>
  </si>
  <si>
    <t xml:space="preserve">SKU-001</t>
  </si>
  <si>
    <t xml:space="preserve">Widget A - Blue</t>
  </si>
  <si>
    <t xml:space="preserve">2025-01-17</t>
  </si>
  <si>
    <t xml:space="preserve">2025-01-15</t>
  </si>
  <si>
    <t xml:space="preserve">Received</t>
  </si>
  <si>
    <t xml:space="preserve">PO-2025-002</t>
  </si>
  <si>
    <t xml:space="preserve">2025-01-05</t>
  </si>
  <si>
    <t xml:space="preserve">BoxCo</t>
  </si>
  <si>
    <t xml:space="preserve">SKU-003</t>
  </si>
  <si>
    <t xml:space="preserve">Packaging Box L</t>
  </si>
  <si>
    <t xml:space="preserve">2025-01-19</t>
  </si>
  <si>
    <t xml:space="preserve">2025-01-20</t>
  </si>
  <si>
    <t xml:space="preserve">Partial</t>
  </si>
  <si>
    <t xml:space="preserve">Short 15 units</t>
  </si>
  <si>
    <t xml:space="preserve">PO-2025-003</t>
  </si>
  <si>
    <t xml:space="preserve">2025-01-08</t>
  </si>
  <si>
    <t xml:space="preserve">ElecSupply</t>
  </si>
  <si>
    <t xml:space="preserve">SKU-006</t>
  </si>
  <si>
    <t xml:space="preserve">Connector Type A</t>
  </si>
  <si>
    <t xml:space="preserve">2025-01-22</t>
  </si>
  <si>
    <t xml:space="preserve">Pending</t>
  </si>
  <si>
    <t xml:space="preserve">PO-2025-004</t>
  </si>
  <si>
    <t xml:space="preserve">2025-01-10</t>
  </si>
  <si>
    <t xml:space="preserve">MechParts</t>
  </si>
  <si>
    <t xml:space="preserve">SKU-005</t>
  </si>
  <si>
    <t xml:space="preserve">Motor Assembly</t>
  </si>
  <si>
    <t xml:space="preserve">2025-01-24</t>
  </si>
  <si>
    <t xml:space="preserve">In Transit</t>
  </si>
  <si>
    <t xml:space="preserve">Tracking: TRK123456</t>
  </si>
  <si>
    <t xml:space="preserve">PO-2025-005</t>
  </si>
  <si>
    <t xml:space="preserve">2025-01-12</t>
  </si>
  <si>
    <t xml:space="preserve">SKU-004</t>
  </si>
  <si>
    <t xml:space="preserve">Packaging Box S</t>
  </si>
  <si>
    <t xml:space="preserve">2025-01-26</t>
  </si>
  <si>
    <t xml:space="preserve">PO-2025-006</t>
  </si>
  <si>
    <t xml:space="preserve">2025-01-14</t>
  </si>
  <si>
    <t xml:space="preserve">SKU-010</t>
  </si>
  <si>
    <t xml:space="preserve">Control Board</t>
  </si>
  <si>
    <t xml:space="preserve">2025-01-28</t>
  </si>
  <si>
    <t xml:space="preserve">Rush order</t>
  </si>
  <si>
    <t xml:space="preserve">PO-2025-007</t>
  </si>
  <si>
    <t xml:space="preserve">LabelPro</t>
  </si>
  <si>
    <t xml:space="preserve">SKU-007</t>
  </si>
  <si>
    <t xml:space="preserve">Safety Label Roll</t>
  </si>
  <si>
    <t xml:space="preserve">2025-01-29</t>
  </si>
  <si>
    <t xml:space="preserve">PO-2025-008</t>
  </si>
  <si>
    <t xml:space="preserve">2025-01-16</t>
  </si>
  <si>
    <t xml:space="preserve">SKU-008</t>
  </si>
  <si>
    <t xml:space="preserve">Bearing 608ZZ</t>
  </si>
  <si>
    <t xml:space="preserve">2025-01-30</t>
  </si>
  <si>
    <t xml:space="preserve">TOTALS</t>
  </si>
  <si>
    <t xml:space="preserve">Vendor Name</t>
  </si>
  <si>
    <t xml:space="preserve">Contact Name</t>
  </si>
  <si>
    <t xml:space="preserve">Email</t>
  </si>
  <si>
    <t xml:space="preserve">Phone</t>
  </si>
  <si>
    <t xml:space="preserve">Lead Time (days)</t>
  </si>
  <si>
    <t xml:space="preserve">Payment Terms</t>
  </si>
  <si>
    <t xml:space="preserve">Min Order ($)</t>
  </si>
  <si>
    <t xml:space="preserve">Rating (1-5)</t>
  </si>
  <si>
    <t xml:space="preserve">John Smith</t>
  </si>
  <si>
    <t xml:space="preserve">john@acme.com</t>
  </si>
  <si>
    <t xml:space="preserve">555-0101</t>
  </si>
  <si>
    <t xml:space="preserve">Net 30</t>
  </si>
  <si>
    <t xml:space="preserve">Primary widget supplier</t>
  </si>
  <si>
    <t xml:space="preserve">Sue Lee</t>
  </si>
  <si>
    <t xml:space="preserve">sue@boxco.com</t>
  </si>
  <si>
    <t xml:space="preserve">555-0102</t>
  </si>
  <si>
    <t xml:space="preserve">Net 15</t>
  </si>
  <si>
    <t xml:space="preserve">Packaging only</t>
  </si>
  <si>
    <t xml:space="preserve">Tom Chen</t>
  </si>
  <si>
    <t xml:space="preserve">tom@elecsupply.com</t>
  </si>
  <si>
    <t xml:space="preserve">555-0103</t>
  </si>
  <si>
    <t xml:space="preserve">Net 45</t>
  </si>
  <si>
    <t xml:space="preserve">Long lead times</t>
  </si>
  <si>
    <t xml:space="preserve">Anna K</t>
  </si>
  <si>
    <t xml:space="preserve">anna@mechparts.com</t>
  </si>
  <si>
    <t xml:space="preserve">555-0104</t>
  </si>
  <si>
    <t xml:space="preserve">Mike R</t>
  </si>
  <si>
    <t xml:space="preserve">mike@labelpro.com</t>
  </si>
  <si>
    <t xml:space="preserve">555-0105</t>
  </si>
  <si>
    <t xml:space="preserve">COD</t>
  </si>
  <si>
    <t xml:space="preserve">Fast turnaround</t>
  </si>
  <si>
    <t xml:space="preserve">📋  PURCHASE ORDER SUMMARY</t>
  </si>
  <si>
    <t xml:space="preserve">Total POs</t>
  </si>
  <si>
    <t xml:space="preserve">Total Value ($)</t>
  </si>
  <si>
    <t xml:space="preserve">Pending POs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</si>
</sst>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0"/>
      <charset val="1"/>
    </font>
    <font>
      <sz val="10"/>
      <color rgb="FF0F172A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DC2626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8"/>
      <color rgb="FF0F172A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0A1628"/>
        <bgColor rgb="FF0F172A"/>
      </patternFill>
    </fill>
    <fill>
      <patternFill patternType="solid">
        <fgColor rgb="FFF8FAFC"/>
        <bgColor rgb="FFFFFFFF"/>
      </patternFill>
    </fill>
    <fill>
      <patternFill patternType="solid">
        <fgColor rgb="FFFFFFFF"/>
        <bgColor rgb="FFF8FAFC"/>
      </patternFill>
    </fill>
    <fill>
      <patternFill patternType="solid">
        <fgColor rgb="FFFEE2E2"/>
        <bgColor rgb="FFFEF3C7"/>
      </patternFill>
    </fill>
    <fill>
      <patternFill patternType="solid">
        <fgColor rgb="FF0EA5A0"/>
        <bgColor rgb="FF16A34A"/>
      </patternFill>
    </fill>
    <fill>
      <patternFill patternType="solid">
        <fgColor rgb="FFDC2626"/>
        <bgColor rgb="FF993300"/>
      </patternFill>
    </fill>
    <fill>
      <patternFill patternType="solid">
        <fgColor rgb="FFD97706"/>
        <bgColor rgb="FFFF99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 style="thin">
        <color rgb="FFD1D5DB"/>
      </left>
      <right/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16A34A"/>
        <sz val="10"/>
      </font>
      <fill>
        <patternFill>
          <bgColor rgb="FFDCFCE7"/>
        </patternFill>
      </fill>
    </dxf>
    <dxf>
      <font>
        <name val="Arial"/>
        <charset val="1"/>
        <family val="0"/>
        <b val="1"/>
        <color rgb="FFD97706"/>
        <sz val="10"/>
      </font>
      <fill>
        <patternFill>
          <bgColor rgb="FFFEF3C7"/>
        </patternFill>
      </fill>
    </dxf>
    <dxf>
      <font>
        <name val="Arial"/>
        <charset val="1"/>
        <family val="0"/>
        <b val="1"/>
        <color rgb="FF2563EB"/>
        <sz val="10"/>
      </font>
      <fill>
        <patternFill>
          <bgColor rgb="FFDBEAFE"/>
        </patternFill>
      </fill>
    </dxf>
    <dxf>
      <font>
        <name val="Arial"/>
        <charset val="1"/>
        <family val="0"/>
        <b val="1"/>
        <color rgb="FF7C3AED"/>
        <sz val="10"/>
      </font>
      <fill>
        <patternFill>
          <bgColor rgb="FFE9D5FF"/>
        </patternFill>
      </fill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EA5A0"/>
      <rgbColor rgb="FFE9D5FF"/>
      <rgbColor rgb="FF808080"/>
      <rgbColor rgb="FF9999FF"/>
      <rgbColor rgb="FF993366"/>
      <rgbColor rgb="FFFEF3C7"/>
      <rgbColor rgb="FFDCFCE7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AFE"/>
      <rgbColor rgb="FFF8FAFC"/>
      <rgbColor rgb="FFFFFF99"/>
      <rgbColor rgb="FF99CCFF"/>
      <rgbColor rgb="FFFF99CC"/>
      <rgbColor rgb="FFCC99FF"/>
      <rgbColor rgb="FFFEE2E2"/>
      <rgbColor rgb="FF2563EB"/>
      <rgbColor rgb="FF33CCCC"/>
      <rgbColor rgb="FF99CC00"/>
      <rgbColor rgb="FFFFCC00"/>
      <rgbColor rgb="FFFF9900"/>
      <rgbColor rgb="FFD97706"/>
      <rgbColor rgb="FF7C3AED"/>
      <rgbColor rgb="FF969696"/>
      <rgbColor rgb="FF003366"/>
      <rgbColor rgb="FF16A34A"/>
      <rgbColor rgb="FF0A1628"/>
      <rgbColor rgb="FF333300"/>
      <rgbColor rgb="FF993300"/>
      <rgbColor rgb="FF993366"/>
      <rgbColor rgb="FF333399"/>
      <rgbColor rgb="FF0F172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2"/>
    <col collapsed="false" customWidth="true" hidden="false" outlineLevel="0" max="3" min="3" style="0" width="20"/>
    <col collapsed="false" customWidth="true" hidden="false" outlineLevel="0" max="4" min="4" style="0" width="12"/>
    <col collapsed="false" customWidth="true" hidden="false" outlineLevel="0" max="5" min="5" style="0" width="26"/>
    <col collapsed="false" customWidth="true" hidden="false" outlineLevel="0" max="7" min="6" style="0" width="12"/>
    <col collapsed="false" customWidth="true" hidden="false" outlineLevel="0" max="10" min="8" style="0" width="14"/>
    <col collapsed="false" customWidth="true" hidden="false" outlineLevel="0" max="11" min="11" style="0" width="12"/>
    <col collapsed="false" customWidth="true" hidden="false" outlineLevel="0" max="13" min="12" style="0" width="14"/>
    <col collapsed="false" customWidth="true" hidden="false" outlineLevel="0" max="14" min="14" style="0" width="22"/>
  </cols>
  <sheetData>
    <row r="1" customFormat="false" ht="36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customFormat="false" ht="15" hidden="false" customHeight="false" outlineLevel="0" collapsed="false">
      <c r="A2" s="2" t="s">
        <v>14</v>
      </c>
      <c r="B2" s="2" t="s">
        <v>15</v>
      </c>
      <c r="C2" s="3" t="s">
        <v>16</v>
      </c>
      <c r="D2" s="3" t="s">
        <v>17</v>
      </c>
      <c r="E2" s="3" t="s">
        <v>18</v>
      </c>
      <c r="F2" s="2" t="n">
        <v>200</v>
      </c>
      <c r="G2" s="2" t="n">
        <v>4.5</v>
      </c>
      <c r="H2" s="4" t="n">
        <f aca="false">F2*G2</f>
        <v>900</v>
      </c>
      <c r="I2" s="2" t="s">
        <v>19</v>
      </c>
      <c r="J2" s="2" t="s">
        <v>20</v>
      </c>
      <c r="K2" s="2" t="n">
        <v>200</v>
      </c>
      <c r="L2" s="3" t="s">
        <v>21</v>
      </c>
      <c r="M2" s="4" t="n">
        <f aca="false">IF(L2="Received",0,IF(L2="Partial",(F2-K2)*G2,F2*G2))</f>
        <v>0</v>
      </c>
      <c r="N2" s="3"/>
    </row>
    <row r="3" customFormat="false" ht="15" hidden="false" customHeight="false" outlineLevel="0" collapsed="false">
      <c r="A3" s="5" t="s">
        <v>22</v>
      </c>
      <c r="B3" s="5" t="s">
        <v>23</v>
      </c>
      <c r="C3" s="6" t="s">
        <v>24</v>
      </c>
      <c r="D3" s="6" t="s">
        <v>25</v>
      </c>
      <c r="E3" s="6" t="s">
        <v>26</v>
      </c>
      <c r="F3" s="5" t="n">
        <v>500</v>
      </c>
      <c r="G3" s="5" t="n">
        <v>1.2</v>
      </c>
      <c r="H3" s="7" t="n">
        <f aca="false">F3*G3</f>
        <v>600</v>
      </c>
      <c r="I3" s="5" t="s">
        <v>27</v>
      </c>
      <c r="J3" s="5" t="s">
        <v>28</v>
      </c>
      <c r="K3" s="5" t="n">
        <v>485</v>
      </c>
      <c r="L3" s="6" t="s">
        <v>29</v>
      </c>
      <c r="M3" s="7" t="n">
        <f aca="false">IF(L3="Received",0,IF(L3="Partial",(F3-K3)*G3,F3*G3))</f>
        <v>18</v>
      </c>
      <c r="N3" s="6" t="s">
        <v>30</v>
      </c>
    </row>
    <row r="4" customFormat="false" ht="15" hidden="false" customHeight="false" outlineLevel="0" collapsed="false">
      <c r="A4" s="2" t="s">
        <v>31</v>
      </c>
      <c r="B4" s="2" t="s">
        <v>32</v>
      </c>
      <c r="C4" s="3" t="s">
        <v>33</v>
      </c>
      <c r="D4" s="3" t="s">
        <v>34</v>
      </c>
      <c r="E4" s="3" t="s">
        <v>35</v>
      </c>
      <c r="F4" s="2" t="n">
        <v>100</v>
      </c>
      <c r="G4" s="2" t="n">
        <v>3.25</v>
      </c>
      <c r="H4" s="4" t="n">
        <f aca="false">F4*G4</f>
        <v>325</v>
      </c>
      <c r="I4" s="2" t="s">
        <v>36</v>
      </c>
      <c r="J4" s="2"/>
      <c r="K4" s="2"/>
      <c r="L4" s="3" t="s">
        <v>37</v>
      </c>
      <c r="M4" s="4" t="n">
        <f aca="false">IF(L4="Received",0,IF(L4="Partial",(F4-K4)*G4,F4*G4))</f>
        <v>325</v>
      </c>
      <c r="N4" s="3"/>
    </row>
    <row r="5" customFormat="false" ht="15" hidden="false" customHeight="false" outlineLevel="0" collapsed="false">
      <c r="A5" s="5" t="s">
        <v>38</v>
      </c>
      <c r="B5" s="5" t="s">
        <v>39</v>
      </c>
      <c r="C5" s="6" t="s">
        <v>40</v>
      </c>
      <c r="D5" s="6" t="s">
        <v>41</v>
      </c>
      <c r="E5" s="6" t="s">
        <v>42</v>
      </c>
      <c r="F5" s="5" t="n">
        <v>20</v>
      </c>
      <c r="G5" s="5" t="n">
        <v>89.99</v>
      </c>
      <c r="H5" s="7" t="n">
        <f aca="false">F5*G5</f>
        <v>1799.8</v>
      </c>
      <c r="I5" s="5" t="s">
        <v>43</v>
      </c>
      <c r="J5" s="5"/>
      <c r="K5" s="5"/>
      <c r="L5" s="6" t="s">
        <v>44</v>
      </c>
      <c r="M5" s="7" t="n">
        <f aca="false">IF(L5="Received",0,IF(L5="Partial",(F5-K5)*G5,F5*G5))</f>
        <v>1799.8</v>
      </c>
      <c r="N5" s="6" t="s">
        <v>45</v>
      </c>
    </row>
    <row r="6" customFormat="false" ht="15" hidden="false" customHeight="false" outlineLevel="0" collapsed="false">
      <c r="A6" s="2" t="s">
        <v>46</v>
      </c>
      <c r="B6" s="2" t="s">
        <v>47</v>
      </c>
      <c r="C6" s="3" t="s">
        <v>24</v>
      </c>
      <c r="D6" s="3" t="s">
        <v>48</v>
      </c>
      <c r="E6" s="3" t="s">
        <v>49</v>
      </c>
      <c r="F6" s="2" t="n">
        <v>300</v>
      </c>
      <c r="G6" s="2" t="n">
        <v>0.9</v>
      </c>
      <c r="H6" s="4" t="n">
        <f aca="false">F6*G6</f>
        <v>270</v>
      </c>
      <c r="I6" s="2" t="s">
        <v>50</v>
      </c>
      <c r="J6" s="2"/>
      <c r="K6" s="2"/>
      <c r="L6" s="3" t="s">
        <v>37</v>
      </c>
      <c r="M6" s="4" t="n">
        <f aca="false">IF(L6="Received",0,IF(L6="Partial",(F6-K6)*G6,F6*G6))</f>
        <v>270</v>
      </c>
      <c r="N6" s="3"/>
    </row>
    <row r="7" customFormat="false" ht="15" hidden="false" customHeight="false" outlineLevel="0" collapsed="false">
      <c r="A7" s="5" t="s">
        <v>51</v>
      </c>
      <c r="B7" s="5" t="s">
        <v>52</v>
      </c>
      <c r="C7" s="6" t="s">
        <v>33</v>
      </c>
      <c r="D7" s="6" t="s">
        <v>53</v>
      </c>
      <c r="E7" s="6" t="s">
        <v>54</v>
      </c>
      <c r="F7" s="5" t="n">
        <v>15</v>
      </c>
      <c r="G7" s="5" t="n">
        <v>145</v>
      </c>
      <c r="H7" s="7" t="n">
        <f aca="false">F7*G7</f>
        <v>2175</v>
      </c>
      <c r="I7" s="5" t="s">
        <v>55</v>
      </c>
      <c r="J7" s="5"/>
      <c r="K7" s="5"/>
      <c r="L7" s="6" t="s">
        <v>37</v>
      </c>
      <c r="M7" s="7" t="n">
        <f aca="false">IF(L7="Received",0,IF(L7="Partial",(F7-K7)*G7,F7*G7))</f>
        <v>2175</v>
      </c>
      <c r="N7" s="6" t="s">
        <v>56</v>
      </c>
    </row>
    <row r="8" customFormat="false" ht="15" hidden="false" customHeight="false" outlineLevel="0" collapsed="false">
      <c r="A8" s="2" t="s">
        <v>57</v>
      </c>
      <c r="B8" s="2" t="s">
        <v>20</v>
      </c>
      <c r="C8" s="3" t="s">
        <v>58</v>
      </c>
      <c r="D8" s="3" t="s">
        <v>59</v>
      </c>
      <c r="E8" s="3" t="s">
        <v>60</v>
      </c>
      <c r="F8" s="2" t="n">
        <v>30</v>
      </c>
      <c r="G8" s="2" t="n">
        <v>12</v>
      </c>
      <c r="H8" s="4" t="n">
        <f aca="false">F8*G8</f>
        <v>360</v>
      </c>
      <c r="I8" s="2" t="s">
        <v>61</v>
      </c>
      <c r="J8" s="2"/>
      <c r="K8" s="2"/>
      <c r="L8" s="3" t="s">
        <v>37</v>
      </c>
      <c r="M8" s="4" t="n">
        <f aca="false">IF(L8="Received",0,IF(L8="Partial",(F8-K8)*G8,F8*G8))</f>
        <v>360</v>
      </c>
      <c r="N8" s="3"/>
    </row>
    <row r="9" customFormat="false" ht="15" hidden="false" customHeight="false" outlineLevel="0" collapsed="false">
      <c r="A9" s="5" t="s">
        <v>62</v>
      </c>
      <c r="B9" s="5" t="s">
        <v>63</v>
      </c>
      <c r="C9" s="6" t="s">
        <v>40</v>
      </c>
      <c r="D9" s="6" t="s">
        <v>64</v>
      </c>
      <c r="E9" s="6" t="s">
        <v>65</v>
      </c>
      <c r="F9" s="5" t="n">
        <v>100</v>
      </c>
      <c r="G9" s="5" t="n">
        <v>2.1</v>
      </c>
      <c r="H9" s="7" t="n">
        <f aca="false">F9*G9</f>
        <v>210</v>
      </c>
      <c r="I9" s="5" t="s">
        <v>66</v>
      </c>
      <c r="J9" s="5"/>
      <c r="K9" s="5"/>
      <c r="L9" s="6" t="s">
        <v>37</v>
      </c>
      <c r="M9" s="7" t="n">
        <f aca="false">IF(L9="Received",0,IF(L9="Partial",(F9-K9)*G9,F9*G9))</f>
        <v>210</v>
      </c>
      <c r="N9" s="6"/>
    </row>
    <row r="10" customFormat="false" ht="15" hidden="false" customHeight="false" outlineLevel="0" collapsed="false">
      <c r="E10" s="8" t="s">
        <v>67</v>
      </c>
      <c r="H10" s="9" t="n">
        <f aca="false">SUM(H2:H9)</f>
        <v>6639.8</v>
      </c>
      <c r="M10" s="10" t="n">
        <f aca="false">SUM(M2:M9)</f>
        <v>5157.8</v>
      </c>
    </row>
  </sheetData>
  <conditionalFormatting sqref="L2:L9">
    <cfRule type="expression" priority="2" aboveAverage="0" equalAverage="0" bottom="0" percent="0" rank="0" text="" dxfId="0">
      <formula>L2="Received"</formula>
    </cfRule>
    <cfRule type="expression" priority="3" aboveAverage="0" equalAverage="0" bottom="0" percent="0" rank="0" text="" dxfId="1">
      <formula>L2="Partial"</formula>
    </cfRule>
    <cfRule type="expression" priority="4" aboveAverage="0" equalAverage="0" bottom="0" percent="0" rank="0" text="" dxfId="2">
      <formula>L2="Pending"</formula>
    </cfRule>
    <cfRule type="expression" priority="5" aboveAverage="0" equalAverage="0" bottom="0" percent="0" rank="0" text="" dxfId="3">
      <formula>L2="In Transit"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8"/>
    <col collapsed="false" customWidth="true" hidden="false" outlineLevel="0" max="3" min="3" style="0" width="24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15"/>
    <col collapsed="false" customWidth="true" hidden="false" outlineLevel="0" max="7" min="7" style="0" width="13"/>
    <col collapsed="false" customWidth="true" hidden="false" outlineLevel="0" max="8" min="8" style="0" width="12"/>
    <col collapsed="false" customWidth="true" hidden="false" outlineLevel="0" max="9" min="9" style="0" width="24"/>
  </cols>
  <sheetData>
    <row r="1" customFormat="false" ht="31.5" hidden="false" customHeight="true" outlineLevel="0" collapsed="false">
      <c r="A1" s="1" t="s">
        <v>68</v>
      </c>
      <c r="B1" s="1" t="s">
        <v>69</v>
      </c>
      <c r="C1" s="1" t="s">
        <v>70</v>
      </c>
      <c r="D1" s="1" t="s">
        <v>71</v>
      </c>
      <c r="E1" s="1" t="s">
        <v>72</v>
      </c>
      <c r="F1" s="1" t="s">
        <v>73</v>
      </c>
      <c r="G1" s="1" t="s">
        <v>74</v>
      </c>
      <c r="H1" s="1" t="s">
        <v>75</v>
      </c>
      <c r="I1" s="1" t="s">
        <v>13</v>
      </c>
    </row>
    <row r="2" customFormat="false" ht="15" hidden="false" customHeight="false" outlineLevel="0" collapsed="false">
      <c r="A2" s="3" t="s">
        <v>16</v>
      </c>
      <c r="B2" s="3" t="s">
        <v>76</v>
      </c>
      <c r="C2" s="3" t="s">
        <v>77</v>
      </c>
      <c r="D2" s="3" t="s">
        <v>78</v>
      </c>
      <c r="E2" s="2" t="n">
        <v>14</v>
      </c>
      <c r="F2" s="2" t="s">
        <v>79</v>
      </c>
      <c r="G2" s="2" t="n">
        <v>500</v>
      </c>
      <c r="H2" s="2" t="n">
        <v>4.5</v>
      </c>
      <c r="I2" s="3" t="s">
        <v>80</v>
      </c>
    </row>
    <row r="3" customFormat="false" ht="15" hidden="false" customHeight="false" outlineLevel="0" collapsed="false">
      <c r="A3" s="6" t="s">
        <v>24</v>
      </c>
      <c r="B3" s="6" t="s">
        <v>81</v>
      </c>
      <c r="C3" s="6" t="s">
        <v>82</v>
      </c>
      <c r="D3" s="6" t="s">
        <v>83</v>
      </c>
      <c r="E3" s="5" t="n">
        <v>7</v>
      </c>
      <c r="F3" s="5" t="s">
        <v>84</v>
      </c>
      <c r="G3" s="5" t="n">
        <v>200</v>
      </c>
      <c r="H3" s="5" t="n">
        <v>4.8</v>
      </c>
      <c r="I3" s="6" t="s">
        <v>85</v>
      </c>
    </row>
    <row r="4" customFormat="false" ht="15" hidden="false" customHeight="false" outlineLevel="0" collapsed="false">
      <c r="A4" s="3" t="s">
        <v>33</v>
      </c>
      <c r="B4" s="3" t="s">
        <v>86</v>
      </c>
      <c r="C4" s="3" t="s">
        <v>87</v>
      </c>
      <c r="D4" s="3" t="s">
        <v>88</v>
      </c>
      <c r="E4" s="2" t="n">
        <v>21</v>
      </c>
      <c r="F4" s="2" t="s">
        <v>89</v>
      </c>
      <c r="G4" s="2" t="n">
        <v>1000</v>
      </c>
      <c r="H4" s="2" t="n">
        <v>3.9</v>
      </c>
      <c r="I4" s="3" t="s">
        <v>90</v>
      </c>
    </row>
    <row r="5" customFormat="false" ht="15" hidden="false" customHeight="false" outlineLevel="0" collapsed="false">
      <c r="A5" s="6" t="s">
        <v>40</v>
      </c>
      <c r="B5" s="6" t="s">
        <v>91</v>
      </c>
      <c r="C5" s="6" t="s">
        <v>92</v>
      </c>
      <c r="D5" s="6" t="s">
        <v>93</v>
      </c>
      <c r="E5" s="5" t="n">
        <v>14</v>
      </c>
      <c r="F5" s="5" t="s">
        <v>79</v>
      </c>
      <c r="G5" s="5" t="n">
        <v>300</v>
      </c>
      <c r="H5" s="5" t="n">
        <v>4.2</v>
      </c>
      <c r="I5" s="6"/>
    </row>
    <row r="6" customFormat="false" ht="15" hidden="false" customHeight="false" outlineLevel="0" collapsed="false">
      <c r="A6" s="3" t="s">
        <v>58</v>
      </c>
      <c r="B6" s="3" t="s">
        <v>94</v>
      </c>
      <c r="C6" s="3" t="s">
        <v>95</v>
      </c>
      <c r="D6" s="3" t="s">
        <v>96</v>
      </c>
      <c r="E6" s="2" t="n">
        <v>5</v>
      </c>
      <c r="F6" s="2" t="s">
        <v>97</v>
      </c>
      <c r="G6" s="2" t="n">
        <v>100</v>
      </c>
      <c r="H6" s="2" t="n">
        <v>4.7</v>
      </c>
      <c r="I6" s="3" t="s">
        <v>98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M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3" min="2" style="0" width="10"/>
  </cols>
  <sheetData>
    <row r="2" customFormat="false" ht="39.75" hidden="false" customHeight="true" outlineLevel="0" collapsed="false">
      <c r="B2" s="11" t="s">
        <v>99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4" customFormat="false" ht="21.75" hidden="false" customHeight="true" outlineLevel="0" collapsed="false">
      <c r="B4" s="12" t="s">
        <v>100</v>
      </c>
      <c r="C4" s="12"/>
      <c r="D4" s="12"/>
      <c r="E4" s="13" t="s">
        <v>101</v>
      </c>
      <c r="F4" s="13"/>
      <c r="G4" s="13"/>
      <c r="H4" s="14" t="s">
        <v>12</v>
      </c>
      <c r="I4" s="14"/>
      <c r="J4" s="14"/>
      <c r="K4" s="15" t="s">
        <v>102</v>
      </c>
      <c r="L4" s="15"/>
      <c r="M4" s="15"/>
    </row>
    <row r="5" customFormat="false" ht="36" hidden="false" customHeight="true" outlineLevel="0" collapsed="false">
      <c r="B5" s="16" t="n">
        <f aca="false">COUNTA('PO Log'!A2:A1000)</f>
        <v>8</v>
      </c>
      <c r="C5" s="16"/>
      <c r="D5" s="16"/>
      <c r="E5" s="17" t="n">
        <f aca="false">SUM('PO Log'!H2:H1000)</f>
        <v>13279.6</v>
      </c>
      <c r="F5" s="17"/>
      <c r="G5" s="17"/>
      <c r="H5" s="17" t="n">
        <f aca="false">SUM('PO Log'!M2:M1000)</f>
        <v>10315.6</v>
      </c>
      <c r="I5" s="17"/>
      <c r="J5" s="17"/>
      <c r="K5" s="16" t="n">
        <f aca="false">COUNTIF('PO Log'!L2:L1000,"Pending")</f>
        <v>5</v>
      </c>
      <c r="L5" s="16"/>
      <c r="M5" s="16"/>
    </row>
  </sheetData>
  <mergeCells count="9">
    <mergeCell ref="B2:M2"/>
    <mergeCell ref="B4:D4"/>
    <mergeCell ref="E4:G4"/>
    <mergeCell ref="H4:J4"/>
    <mergeCell ref="K4:M4"/>
    <mergeCell ref="B5:D5"/>
    <mergeCell ref="E5:G5"/>
    <mergeCell ref="H5:J5"/>
    <mergeCell ref="K5:M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2026-05-18T21:44:52Z</dcterms:created>
  <dc:creator>openpyxl</dc:creator>
  <dc:description/>
  <dc:language>en-US</dc:language>
  <cp:lastModifiedBy/>
  <dcterms:modified xsi:type="dcterms:W3CDTF">2026-05-18T21:44:52Z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